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4820" windowHeight="8130"/>
  </bookViews>
  <sheets>
    <sheet name="BS (moi)" sheetId="14" r:id="rId1"/>
  </sheets>
  <calcPr calcId="144525"/>
</workbook>
</file>

<file path=xl/calcChain.xml><?xml version="1.0" encoding="utf-8"?>
<calcChain xmlns="http://schemas.openxmlformats.org/spreadsheetml/2006/main">
  <c r="E25" i="14" l="1"/>
  <c r="K29" i="14" l="1"/>
  <c r="I25" i="14"/>
  <c r="E13" i="14" l="1"/>
  <c r="F13" i="14"/>
  <c r="G13" i="14"/>
  <c r="J13" i="14"/>
  <c r="F15" i="14"/>
  <c r="G15" i="14"/>
  <c r="D15" i="14" s="1"/>
  <c r="D14" i="14" s="1"/>
  <c r="D13" i="14" s="1"/>
  <c r="J15" i="14"/>
  <c r="J14" i="14" s="1"/>
  <c r="E15" i="14"/>
  <c r="C21" i="14"/>
  <c r="C22" i="14"/>
  <c r="D21" i="14"/>
  <c r="D22" i="14"/>
  <c r="D20" i="14" s="1"/>
  <c r="J22" i="14"/>
  <c r="J20" i="14" s="1"/>
  <c r="G22" i="14"/>
  <c r="E20" i="14"/>
  <c r="F20" i="14"/>
  <c r="G20" i="14"/>
  <c r="E22" i="14"/>
  <c r="F22" i="14"/>
  <c r="F21" i="14"/>
  <c r="D10" i="14"/>
  <c r="E10" i="14"/>
  <c r="F10" i="14"/>
  <c r="G10" i="14"/>
  <c r="J10" i="14"/>
  <c r="C10" i="14"/>
  <c r="C11" i="14"/>
  <c r="D11" i="14"/>
  <c r="C12" i="14"/>
  <c r="D12" i="14"/>
  <c r="F14" i="14"/>
  <c r="G14" i="14"/>
  <c r="E14" i="14"/>
  <c r="C15" i="14" l="1"/>
  <c r="C14" i="14" s="1"/>
  <c r="C13" i="14" s="1"/>
  <c r="C20" i="14"/>
  <c r="K24" i="14"/>
  <c r="I37" i="14"/>
  <c r="J37" i="14"/>
  <c r="K37" i="14"/>
  <c r="E37" i="14"/>
  <c r="F37" i="14"/>
  <c r="G37" i="14"/>
  <c r="J34" i="14"/>
  <c r="K34" i="14"/>
  <c r="F34" i="14"/>
  <c r="G34" i="14"/>
  <c r="H34" i="14"/>
  <c r="H31" i="14"/>
  <c r="I31" i="14"/>
  <c r="J31" i="14"/>
  <c r="K31" i="14"/>
  <c r="E31" i="14"/>
  <c r="F31" i="14"/>
  <c r="H28" i="14"/>
  <c r="I28" i="14"/>
  <c r="H37" i="14" l="1"/>
  <c r="H27" i="14" s="1"/>
  <c r="D33" i="14"/>
  <c r="J28" i="14"/>
  <c r="C33" i="14" l="1"/>
  <c r="C31" i="14" s="1"/>
  <c r="D31" i="14"/>
  <c r="G31" i="14"/>
  <c r="D26" i="14"/>
  <c r="C26" i="14" s="1"/>
  <c r="D25" i="14"/>
  <c r="C25" i="14" l="1"/>
  <c r="F24" i="14"/>
  <c r="G24" i="14"/>
  <c r="L24" i="14" s="1"/>
  <c r="H24" i="14"/>
  <c r="I24" i="14"/>
  <c r="J24" i="14"/>
  <c r="E24" i="14"/>
  <c r="D39" i="14"/>
  <c r="C39" i="14" s="1"/>
  <c r="C37" i="14" s="1"/>
  <c r="J27" i="14"/>
  <c r="D36" i="14"/>
  <c r="D34" i="14" s="1"/>
  <c r="G28" i="14"/>
  <c r="G27" i="14" s="1"/>
  <c r="I34" i="14"/>
  <c r="I27" i="14" s="1"/>
  <c r="E34" i="14"/>
  <c r="D30" i="14"/>
  <c r="C30" i="14" s="1"/>
  <c r="E28" i="14"/>
  <c r="F28" i="14"/>
  <c r="F27" i="14" s="1"/>
  <c r="L27" i="14" l="1"/>
  <c r="E27" i="14"/>
  <c r="C36" i="14"/>
  <c r="C34" i="14" s="1"/>
  <c r="D37" i="14"/>
  <c r="I23" i="14" l="1"/>
  <c r="F23" i="14"/>
  <c r="J23" i="14"/>
  <c r="H23" i="14"/>
  <c r="G23" i="14"/>
  <c r="E23" i="14"/>
  <c r="C24" i="14" l="1"/>
  <c r="D24" i="14" l="1"/>
  <c r="K28" i="14" l="1"/>
  <c r="D29" i="14"/>
  <c r="C29" i="14" s="1"/>
  <c r="C28" i="14" s="1"/>
  <c r="C27" i="14" l="1"/>
  <c r="C23" i="14" s="1"/>
  <c r="K27" i="14"/>
  <c r="K23" i="14" s="1"/>
  <c r="D28" i="14"/>
  <c r="D27" i="14" l="1"/>
  <c r="D23" i="14" s="1"/>
</calcChain>
</file>

<file path=xl/sharedStrings.xml><?xml version="1.0" encoding="utf-8"?>
<sst xmlns="http://schemas.openxmlformats.org/spreadsheetml/2006/main" count="60" uniqueCount="46">
  <si>
    <t>STT</t>
  </si>
  <si>
    <t>Trong đó</t>
  </si>
  <si>
    <t>A</t>
  </si>
  <si>
    <t>Dự toán thu</t>
  </si>
  <si>
    <t>I</t>
  </si>
  <si>
    <t>II</t>
  </si>
  <si>
    <t>Dự toán chi ngân sách nhà nước</t>
  </si>
  <si>
    <t>Đơn vị: Sở Nông nghiệp &amp; PTNT Hà Nam</t>
  </si>
  <si>
    <t>Chương: 412</t>
  </si>
  <si>
    <t>Tổng số thu, chi, nộp ngân sách phí, lệ phí</t>
  </si>
  <si>
    <t>Lệ phí</t>
  </si>
  <si>
    <t>Phí</t>
  </si>
  <si>
    <t>Số phí, lệ phí nộp NSNN</t>
  </si>
  <si>
    <t>Kinh phí nhiệm vụ thường xuyên</t>
  </si>
  <si>
    <t>Kinh phí nhiệm vụ không thường xuyên</t>
  </si>
  <si>
    <t>Kinh phí thực hiện chế độ tự chủ</t>
  </si>
  <si>
    <t>Kinh phí không thực hiện chế độ tự chủ</t>
  </si>
  <si>
    <t>2.1</t>
  </si>
  <si>
    <t>2.2</t>
  </si>
  <si>
    <t>Chi trương trình mục tiêu</t>
  </si>
  <si>
    <t>Chi chương trình mục tiêu quốc gia</t>
  </si>
  <si>
    <t xml:space="preserve">Chi chương trình mục tiêu </t>
  </si>
  <si>
    <t>Tổng số
được giao</t>
  </si>
  <si>
    <t>Tổng số đã phân bổ</t>
  </si>
  <si>
    <t>ĐVT: triệu đồng</t>
  </si>
  <si>
    <t xml:space="preserve">Chi từ nguồn thu phí được để lại </t>
  </si>
  <si>
    <t>Chi quản lý nhà nước (340-341)</t>
  </si>
  <si>
    <t xml:space="preserve">Chi hoạt động kinh tế </t>
  </si>
  <si>
    <t>Biểu số 1 - Ban hành kèm theo Thông tư 90/2018/TT-BTC ngày 28/9/2018 của Bộ Tài chính</t>
  </si>
  <si>
    <t xml:space="preserve">Chi quản lý nhà nước </t>
  </si>
  <si>
    <t xml:space="preserve">Số thu phí, lệ phí </t>
  </si>
  <si>
    <t>Văn phòng Sở</t>
  </si>
  <si>
    <t xml:space="preserve"> Sự nghiệp Nông nghiệp (280-281)</t>
  </si>
  <si>
    <t>Chi cục Chăn nuôi và Thú Y</t>
  </si>
  <si>
    <t xml:space="preserve">Chi cục Trồng trọt, BVTV và Kiểm lâm                        </t>
  </si>
  <si>
    <t xml:space="preserve">Chi cục Phát triển nông thôn                      </t>
  </si>
  <si>
    <t xml:space="preserve">Chi cục Thủy lợi                         </t>
  </si>
  <si>
    <t>Chi cục Chất lượng, chế biến và phát triển thị trường</t>
  </si>
  <si>
    <t xml:space="preserve">Trung tâm Khuyến nông </t>
  </si>
  <si>
    <t xml:space="preserve"> Sự nghiệp Lâm nghiệp (280-282)</t>
  </si>
  <si>
    <t>2.3</t>
  </si>
  <si>
    <t>2.4</t>
  </si>
  <si>
    <t xml:space="preserve">Chi hoạt động kinh tế … </t>
  </si>
  <si>
    <r>
      <rPr>
        <b/>
        <sz val="9"/>
        <color indexed="8"/>
        <rFont val="Times New Roman"/>
        <family val="1"/>
      </rPr>
      <t>DỰ TOÁN THU - CHI NGÂN SÁCH NHÀ NƯỚC ĐƯỢC GIAO VÀ PHÂN BỔ CHO CÁC ĐƠN VỊ TRỰC THUỘC NĂM 2025</t>
    </r>
    <r>
      <rPr>
        <sz val="9"/>
        <color indexed="8"/>
        <rFont val="Times New Roman"/>
        <family val="1"/>
      </rPr>
      <t xml:space="preserve">
(Kèm theo Quyết định số           /QĐ-SNN ngày         /12/2024 của Sở Nông nghiệp &amp; PTNT Hà Nam )</t>
    </r>
  </si>
  <si>
    <t>Sự nghiệp Thủy lợi (280-283)</t>
  </si>
  <si>
    <t>Sự nghiệp Kinh tế mới (280-285)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</si>
</sst>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0" x14ac:knownFonts="1">
    <font>
      <sz val="11"/>
      <color theme="1"/>
      <name val="Arial"/>
      <family val="2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i/>
      <sz val="9"/>
      <color indexed="8"/>
      <name val="Times New Roman"/>
      <family val="1"/>
    </font>
    <font>
      <sz val="9"/>
      <color theme="1"/>
      <name val="Arial"/>
      <family val="2"/>
    </font>
    <font>
      <sz val="9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sz val="8"/>
      <color indexed="8"/>
      <name val="Times New Roman"/>
      <family val="1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b/>
      <i/>
      <sz val="9"/>
      <color theme="0"/>
      <name val="Times New Roman"/>
      <family val="1"/>
    </font>
    <font>
      <i/>
      <sz val="9"/>
      <color theme="0"/>
      <name val="Times New Roman"/>
      <family val="1"/>
    </font>
    <font>
      <sz val="9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1" fillId="0" borderId="1" xfId="0" applyNumberFormat="1" applyFont="1" applyBorder="1"/>
    <xf numFmtId="0" fontId="1" fillId="0" borderId="1" xfId="0" applyFont="1" applyBorder="1"/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3" fontId="6" fillId="0" borderId="1" xfId="0" applyNumberFormat="1" applyFont="1" applyBorder="1"/>
    <xf numFmtId="0" fontId="6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65" fontId="4" fillId="0" borderId="1" xfId="0" applyNumberFormat="1" applyFont="1" applyBorder="1"/>
    <xf numFmtId="3" fontId="7" fillId="0" borderId="1" xfId="0" applyNumberFormat="1" applyFont="1" applyBorder="1"/>
    <xf numFmtId="0" fontId="5" fillId="0" borderId="1" xfId="0" applyFont="1" applyBorder="1"/>
    <xf numFmtId="3" fontId="5" fillId="0" borderId="1" xfId="0" applyNumberFormat="1" applyFont="1" applyBorder="1"/>
    <xf numFmtId="165" fontId="5" fillId="0" borderId="1" xfId="0" applyNumberFormat="1" applyFont="1" applyBorder="1"/>
    <xf numFmtId="164" fontId="4" fillId="0" borderId="1" xfId="0" applyNumberFormat="1" applyFont="1" applyBorder="1"/>
    <xf numFmtId="0" fontId="1" fillId="0" borderId="0" xfId="0" applyFont="1" applyBorder="1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/>
    <xf numFmtId="3" fontId="11" fillId="0" borderId="1" xfId="0" applyNumberFormat="1" applyFont="1" applyBorder="1"/>
    <xf numFmtId="3" fontId="12" fillId="0" borderId="1" xfId="0" applyNumberFormat="1" applyFont="1" applyBorder="1"/>
    <xf numFmtId="3" fontId="13" fillId="0" borderId="1" xfId="0" applyNumberFormat="1" applyFont="1" applyBorder="1"/>
    <xf numFmtId="3" fontId="14" fillId="0" borderId="1" xfId="0" applyNumberFormat="1" applyFont="1" applyBorder="1"/>
    <xf numFmtId="165" fontId="10" fillId="0" borderId="1" xfId="0" applyNumberFormat="1" applyFont="1" applyBorder="1"/>
    <xf numFmtId="165" fontId="6" fillId="0" borderId="1" xfId="0" applyNumberFormat="1" applyFont="1" applyBorder="1"/>
    <xf numFmtId="165" fontId="11" fillId="0" borderId="1" xfId="0" applyNumberFormat="1" applyFont="1" applyBorder="1"/>
    <xf numFmtId="165" fontId="12" fillId="0" borderId="1" xfId="0" applyNumberFormat="1" applyFont="1" applyBorder="1"/>
    <xf numFmtId="165" fontId="13" fillId="0" borderId="1" xfId="0" applyNumberFormat="1" applyFont="1" applyBorder="1"/>
    <xf numFmtId="0" fontId="15" fillId="0" borderId="0" xfId="0" applyFont="1"/>
    <xf numFmtId="0" fontId="16" fillId="0" borderId="0" xfId="0" applyFont="1"/>
    <xf numFmtId="164" fontId="15" fillId="0" borderId="0" xfId="0" applyNumberFormat="1" applyFont="1"/>
    <xf numFmtId="0" fontId="17" fillId="0" borderId="0" xfId="0" applyFont="1"/>
    <xf numFmtId="0" fontId="18" fillId="0" borderId="0" xfId="0" applyFont="1"/>
    <xf numFmtId="3" fontId="16" fillId="0" borderId="0" xfId="0" applyNumberFormat="1" applyFont="1"/>
    <xf numFmtId="164" fontId="18" fillId="0" borderId="0" xfId="0" applyNumberFormat="1" applyFont="1"/>
    <xf numFmtId="3" fontId="17" fillId="0" borderId="0" xfId="0" applyNumberFormat="1" applyFont="1"/>
    <xf numFmtId="0" fontId="19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C24" sqref="C24"/>
    </sheetView>
  </sheetViews>
  <sheetFormatPr defaultRowHeight="12" x14ac:dyDescent="0.2"/>
  <cols>
    <col min="1" max="1" width="3.875" style="27" bestFit="1" customWidth="1"/>
    <col min="2" max="2" width="28.75" style="27" customWidth="1"/>
    <col min="3" max="3" width="7.375" style="27" customWidth="1"/>
    <col min="4" max="4" width="7.25" style="27" customWidth="1"/>
    <col min="5" max="5" width="6.875" style="27" customWidth="1"/>
    <col min="6" max="6" width="7.25" style="27" customWidth="1"/>
    <col min="7" max="7" width="6.5" style="27" customWidth="1"/>
    <col min="8" max="8" width="6.875" style="27" customWidth="1"/>
    <col min="9" max="9" width="6.5" style="27" customWidth="1"/>
    <col min="10" max="10" width="5.75" style="27" customWidth="1"/>
    <col min="11" max="11" width="5.875" style="27" customWidth="1"/>
    <col min="12" max="12" width="9" style="47"/>
    <col min="13" max="13" width="10" style="27" bestFit="1" customWidth="1"/>
    <col min="14" max="16384" width="9" style="27"/>
  </cols>
  <sheetData>
    <row r="1" spans="1:12" s="1" customFormat="1" ht="18" customHeight="1" x14ac:dyDescent="0.2">
      <c r="A1" s="53" t="s">
        <v>28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39"/>
    </row>
    <row r="2" spans="1:12" s="1" customFormat="1" ht="18" customHeight="1" x14ac:dyDescent="0.2">
      <c r="A2" s="54" t="s">
        <v>7</v>
      </c>
      <c r="B2" s="54"/>
      <c r="C2" s="54"/>
      <c r="D2" s="54"/>
      <c r="E2" s="54"/>
      <c r="F2" s="54"/>
      <c r="G2" s="54"/>
      <c r="L2" s="39"/>
    </row>
    <row r="3" spans="1:12" s="1" customFormat="1" ht="18" customHeight="1" x14ac:dyDescent="0.2">
      <c r="A3" s="54" t="s">
        <v>8</v>
      </c>
      <c r="B3" s="54"/>
      <c r="C3" s="54"/>
      <c r="D3" s="54"/>
      <c r="E3" s="54"/>
      <c r="F3" s="54"/>
      <c r="G3" s="54"/>
      <c r="L3" s="39"/>
    </row>
    <row r="4" spans="1:12" s="1" customFormat="1" ht="30" customHeight="1" x14ac:dyDescent="0.2">
      <c r="A4" s="55" t="s">
        <v>43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39"/>
    </row>
    <row r="5" spans="1:12" s="1" customFormat="1" ht="15.95" customHeight="1" x14ac:dyDescent="0.2">
      <c r="A5" s="2"/>
      <c r="B5" s="2"/>
      <c r="C5" s="2"/>
      <c r="D5" s="2"/>
      <c r="E5" s="2"/>
      <c r="I5" s="56" t="s">
        <v>24</v>
      </c>
      <c r="J5" s="56"/>
      <c r="K5" s="56"/>
      <c r="L5" s="39"/>
    </row>
    <row r="6" spans="1:12" s="3" customFormat="1" ht="20.100000000000001" customHeight="1" x14ac:dyDescent="0.2">
      <c r="A6" s="48" t="s">
        <v>0</v>
      </c>
      <c r="B6" s="50"/>
      <c r="C6" s="48" t="s">
        <v>22</v>
      </c>
      <c r="D6" s="48" t="s">
        <v>23</v>
      </c>
      <c r="E6" s="52" t="s">
        <v>1</v>
      </c>
      <c r="F6" s="52"/>
      <c r="G6" s="52"/>
      <c r="H6" s="52"/>
      <c r="I6" s="52"/>
      <c r="J6" s="52"/>
      <c r="K6" s="52"/>
      <c r="L6" s="40"/>
    </row>
    <row r="7" spans="1:12" s="3" customFormat="1" ht="99.95" customHeight="1" x14ac:dyDescent="0.2">
      <c r="A7" s="49"/>
      <c r="B7" s="51"/>
      <c r="C7" s="49"/>
      <c r="D7" s="49"/>
      <c r="E7" s="28" t="s">
        <v>31</v>
      </c>
      <c r="F7" s="28" t="s">
        <v>33</v>
      </c>
      <c r="G7" s="28" t="s">
        <v>34</v>
      </c>
      <c r="H7" s="28" t="s">
        <v>35</v>
      </c>
      <c r="I7" s="28" t="s">
        <v>36</v>
      </c>
      <c r="J7" s="28" t="s">
        <v>37</v>
      </c>
      <c r="K7" s="28" t="s">
        <v>38</v>
      </c>
      <c r="L7" s="40"/>
    </row>
    <row r="8" spans="1:12" s="1" customFormat="1" ht="17.100000000000001" customHeight="1" x14ac:dyDescent="0.2">
      <c r="A8" s="4" t="s">
        <v>2</v>
      </c>
      <c r="B8" s="5" t="s">
        <v>3</v>
      </c>
      <c r="C8" s="6"/>
      <c r="D8" s="6"/>
      <c r="E8" s="6"/>
      <c r="F8" s="6"/>
      <c r="G8" s="6"/>
      <c r="H8" s="7"/>
      <c r="I8" s="7"/>
      <c r="J8" s="7"/>
      <c r="K8" s="7"/>
      <c r="L8" s="39"/>
    </row>
    <row r="9" spans="1:12" s="1" customFormat="1" ht="17.100000000000001" customHeight="1" x14ac:dyDescent="0.2">
      <c r="A9" s="4" t="s">
        <v>4</v>
      </c>
      <c r="B9" s="8" t="s">
        <v>9</v>
      </c>
      <c r="C9" s="9"/>
      <c r="D9" s="9"/>
      <c r="E9" s="9"/>
      <c r="F9" s="9"/>
      <c r="G9" s="9"/>
      <c r="H9" s="9"/>
      <c r="I9" s="9"/>
      <c r="J9" s="7"/>
      <c r="K9" s="7"/>
      <c r="L9" s="41"/>
    </row>
    <row r="10" spans="1:12" s="13" customFormat="1" ht="17.100000000000001" customHeight="1" x14ac:dyDescent="0.2">
      <c r="A10" s="10">
        <v>1</v>
      </c>
      <c r="B10" s="11" t="s">
        <v>30</v>
      </c>
      <c r="C10" s="12">
        <f>SUM(C11:C12)</f>
        <v>3130</v>
      </c>
      <c r="D10" s="12">
        <f t="shared" ref="D10:J10" si="0">SUM(D11:D12)</f>
        <v>3130</v>
      </c>
      <c r="E10" s="12">
        <f t="shared" si="0"/>
        <v>50</v>
      </c>
      <c r="F10" s="12">
        <f t="shared" si="0"/>
        <v>3010</v>
      </c>
      <c r="G10" s="12">
        <f t="shared" si="0"/>
        <v>30</v>
      </c>
      <c r="H10" s="12"/>
      <c r="I10" s="12"/>
      <c r="J10" s="12">
        <f t="shared" si="0"/>
        <v>40</v>
      </c>
      <c r="K10" s="12"/>
      <c r="L10" s="42"/>
    </row>
    <row r="11" spans="1:12" s="17" customFormat="1" ht="17.100000000000001" customHeight="1" x14ac:dyDescent="0.2">
      <c r="A11" s="14"/>
      <c r="B11" s="15" t="s">
        <v>10</v>
      </c>
      <c r="C11" s="16">
        <f>D11</f>
        <v>10</v>
      </c>
      <c r="D11" s="16">
        <f>SUM(E11:K11)</f>
        <v>10</v>
      </c>
      <c r="E11" s="16"/>
      <c r="F11" s="16">
        <v>10</v>
      </c>
      <c r="G11" s="16"/>
      <c r="H11" s="15"/>
      <c r="I11" s="15"/>
      <c r="J11" s="15"/>
      <c r="K11" s="15"/>
      <c r="L11" s="43"/>
    </row>
    <row r="12" spans="1:12" s="17" customFormat="1" ht="17.100000000000001" customHeight="1" x14ac:dyDescent="0.2">
      <c r="A12" s="14"/>
      <c r="B12" s="15" t="s">
        <v>11</v>
      </c>
      <c r="C12" s="16">
        <f>D12</f>
        <v>3120</v>
      </c>
      <c r="D12" s="16">
        <f>SUM(E12:K12)</f>
        <v>3120</v>
      </c>
      <c r="E12" s="21">
        <v>50</v>
      </c>
      <c r="F12" s="21">
        <v>3000</v>
      </c>
      <c r="G12" s="21">
        <v>30</v>
      </c>
      <c r="H12" s="21"/>
      <c r="I12" s="21"/>
      <c r="J12" s="16">
        <v>40</v>
      </c>
      <c r="K12" s="15"/>
      <c r="L12" s="43"/>
    </row>
    <row r="13" spans="1:12" s="13" customFormat="1" ht="17.100000000000001" customHeight="1" x14ac:dyDescent="0.2">
      <c r="A13" s="10">
        <v>2</v>
      </c>
      <c r="B13" s="18" t="s">
        <v>25</v>
      </c>
      <c r="C13" s="12">
        <f>C14+C17</f>
        <v>2798</v>
      </c>
      <c r="D13" s="12">
        <f t="shared" ref="D13:J13" si="1">D14+D17</f>
        <v>2798</v>
      </c>
      <c r="E13" s="12">
        <f t="shared" si="1"/>
        <v>45</v>
      </c>
      <c r="F13" s="12">
        <f t="shared" si="1"/>
        <v>2700</v>
      </c>
      <c r="G13" s="12">
        <f t="shared" si="1"/>
        <v>21</v>
      </c>
      <c r="H13" s="12"/>
      <c r="I13" s="12"/>
      <c r="J13" s="12">
        <f t="shared" si="1"/>
        <v>32</v>
      </c>
      <c r="K13" s="12"/>
      <c r="L13" s="42"/>
    </row>
    <row r="14" spans="1:12" s="1" customFormat="1" ht="17.100000000000001" customHeight="1" x14ac:dyDescent="0.2">
      <c r="A14" s="19" t="s">
        <v>17</v>
      </c>
      <c r="B14" s="7" t="s">
        <v>29</v>
      </c>
      <c r="C14" s="6">
        <f>SUM(C15:C16)</f>
        <v>2798</v>
      </c>
      <c r="D14" s="6">
        <f>SUM(D15:D16)</f>
        <v>2798</v>
      </c>
      <c r="E14" s="6">
        <f>SUM(E15:E16)</f>
        <v>45</v>
      </c>
      <c r="F14" s="6">
        <f t="shared" ref="F14:J14" si="2">SUM(F15:F16)</f>
        <v>2700</v>
      </c>
      <c r="G14" s="6">
        <f t="shared" si="2"/>
        <v>21</v>
      </c>
      <c r="H14" s="6"/>
      <c r="I14" s="6"/>
      <c r="J14" s="6">
        <f t="shared" si="2"/>
        <v>32</v>
      </c>
      <c r="K14" s="6"/>
      <c r="L14" s="39"/>
    </row>
    <row r="15" spans="1:12" s="17" customFormat="1" ht="17.100000000000001" customHeight="1" x14ac:dyDescent="0.2">
      <c r="A15" s="14"/>
      <c r="B15" s="15" t="s">
        <v>15</v>
      </c>
      <c r="C15" s="16">
        <f>D15</f>
        <v>2798</v>
      </c>
      <c r="D15" s="16">
        <f>SUM(E15:K15)</f>
        <v>2798</v>
      </c>
      <c r="E15" s="21">
        <f>E11+E12-E21-E22</f>
        <v>45</v>
      </c>
      <c r="F15" s="21">
        <f t="shared" ref="F15:J15" si="3">F11+F12-F21-F22</f>
        <v>2700</v>
      </c>
      <c r="G15" s="21">
        <f t="shared" si="3"/>
        <v>21</v>
      </c>
      <c r="H15" s="21"/>
      <c r="I15" s="21"/>
      <c r="J15" s="21">
        <f t="shared" si="3"/>
        <v>32</v>
      </c>
      <c r="K15" s="16"/>
      <c r="L15" s="43"/>
    </row>
    <row r="16" spans="1:12" s="17" customFormat="1" ht="17.100000000000001" customHeight="1" x14ac:dyDescent="0.2">
      <c r="A16" s="14"/>
      <c r="B16" s="15" t="s">
        <v>16</v>
      </c>
      <c r="C16" s="16"/>
      <c r="D16" s="16"/>
      <c r="E16" s="16"/>
      <c r="F16" s="16"/>
      <c r="G16" s="16"/>
      <c r="H16" s="16"/>
      <c r="I16" s="16"/>
      <c r="J16" s="16"/>
      <c r="K16" s="16"/>
      <c r="L16" s="43"/>
    </row>
    <row r="17" spans="1:12" s="1" customFormat="1" ht="17.100000000000001" customHeight="1" x14ac:dyDescent="0.2">
      <c r="A17" s="19" t="s">
        <v>18</v>
      </c>
      <c r="B17" s="7" t="s">
        <v>42</v>
      </c>
      <c r="C17" s="6"/>
      <c r="D17" s="6"/>
      <c r="E17" s="6"/>
      <c r="F17" s="6"/>
      <c r="G17" s="6"/>
      <c r="H17" s="6"/>
      <c r="I17" s="6"/>
      <c r="J17" s="6"/>
      <c r="K17" s="6"/>
      <c r="L17" s="39"/>
    </row>
    <row r="18" spans="1:12" s="17" customFormat="1" ht="17.100000000000001" customHeight="1" x14ac:dyDescent="0.2">
      <c r="A18" s="14"/>
      <c r="B18" s="15" t="s">
        <v>13</v>
      </c>
      <c r="C18" s="16"/>
      <c r="D18" s="16"/>
      <c r="E18" s="16"/>
      <c r="F18" s="16"/>
      <c r="G18" s="16"/>
      <c r="H18" s="16"/>
      <c r="I18" s="16"/>
      <c r="J18" s="16"/>
      <c r="K18" s="16"/>
      <c r="L18" s="43"/>
    </row>
    <row r="19" spans="1:12" s="17" customFormat="1" ht="17.100000000000001" customHeight="1" x14ac:dyDescent="0.2">
      <c r="A19" s="14"/>
      <c r="B19" s="15" t="s">
        <v>14</v>
      </c>
      <c r="C19" s="16"/>
      <c r="D19" s="16"/>
      <c r="E19" s="16"/>
      <c r="F19" s="16"/>
      <c r="G19" s="16"/>
      <c r="H19" s="16"/>
      <c r="I19" s="16"/>
      <c r="J19" s="16"/>
      <c r="K19" s="16"/>
      <c r="L19" s="43"/>
    </row>
    <row r="20" spans="1:12" s="13" customFormat="1" ht="17.100000000000001" customHeight="1" x14ac:dyDescent="0.2">
      <c r="A20" s="10">
        <v>3</v>
      </c>
      <c r="B20" s="11" t="s">
        <v>12</v>
      </c>
      <c r="C20" s="12">
        <f>SUM(C21:C22)</f>
        <v>332</v>
      </c>
      <c r="D20" s="12">
        <f t="shared" ref="D20:J20" si="4">SUM(D21:D22)</f>
        <v>332</v>
      </c>
      <c r="E20" s="12">
        <f t="shared" si="4"/>
        <v>5</v>
      </c>
      <c r="F20" s="12">
        <f t="shared" si="4"/>
        <v>310</v>
      </c>
      <c r="G20" s="12">
        <f t="shared" si="4"/>
        <v>9</v>
      </c>
      <c r="H20" s="12"/>
      <c r="I20" s="12"/>
      <c r="J20" s="12">
        <f t="shared" si="4"/>
        <v>8</v>
      </c>
      <c r="K20" s="12"/>
      <c r="L20" s="42"/>
    </row>
    <row r="21" spans="1:12" s="17" customFormat="1" ht="17.100000000000001" customHeight="1" x14ac:dyDescent="0.2">
      <c r="A21" s="14"/>
      <c r="B21" s="15" t="s">
        <v>10</v>
      </c>
      <c r="C21" s="16">
        <f>D21</f>
        <v>10</v>
      </c>
      <c r="D21" s="16">
        <f>SUM(E21:K21)</f>
        <v>10</v>
      </c>
      <c r="E21" s="16"/>
      <c r="F21" s="16">
        <f>F11</f>
        <v>10</v>
      </c>
      <c r="G21" s="20"/>
      <c r="H21" s="16"/>
      <c r="I21" s="16"/>
      <c r="J21" s="16"/>
      <c r="K21" s="16"/>
      <c r="L21" s="43"/>
    </row>
    <row r="22" spans="1:12" s="17" customFormat="1" ht="17.100000000000001" customHeight="1" x14ac:dyDescent="0.2">
      <c r="A22" s="14"/>
      <c r="B22" s="15" t="s">
        <v>11</v>
      </c>
      <c r="C22" s="16">
        <f>D22</f>
        <v>322</v>
      </c>
      <c r="D22" s="16">
        <f>SUM(E22:K22)</f>
        <v>322</v>
      </c>
      <c r="E22" s="16">
        <f>E12*10%</f>
        <v>5</v>
      </c>
      <c r="F22" s="16">
        <f>F12*10%</f>
        <v>300</v>
      </c>
      <c r="G22" s="16">
        <f>G12*30%</f>
        <v>9</v>
      </c>
      <c r="H22" s="16"/>
      <c r="I22" s="16"/>
      <c r="J22" s="16">
        <f>J12*20%</f>
        <v>8</v>
      </c>
      <c r="K22" s="16"/>
      <c r="L22" s="43"/>
    </row>
    <row r="23" spans="1:12" s="1" customFormat="1" ht="17.100000000000001" customHeight="1" x14ac:dyDescent="0.2">
      <c r="A23" s="4" t="s">
        <v>5</v>
      </c>
      <c r="B23" s="22" t="s">
        <v>6</v>
      </c>
      <c r="C23" s="23">
        <f>C24+C27</f>
        <v>56373</v>
      </c>
      <c r="D23" s="23">
        <f t="shared" ref="D23:K23" si="5">D24+D27+D40</f>
        <v>56373</v>
      </c>
      <c r="E23" s="24">
        <f t="shared" si="5"/>
        <v>9428.7000000000007</v>
      </c>
      <c r="F23" s="24">
        <f t="shared" si="5"/>
        <v>9162.0999999999985</v>
      </c>
      <c r="G23" s="24">
        <f t="shared" si="5"/>
        <v>11912.2</v>
      </c>
      <c r="H23" s="23">
        <f t="shared" si="5"/>
        <v>3396</v>
      </c>
      <c r="I23" s="24">
        <f t="shared" si="5"/>
        <v>12093.1</v>
      </c>
      <c r="J23" s="24">
        <f t="shared" si="5"/>
        <v>4125.8999999999996</v>
      </c>
      <c r="K23" s="23">
        <f t="shared" si="5"/>
        <v>6255</v>
      </c>
      <c r="L23" s="41"/>
    </row>
    <row r="24" spans="1:12" s="3" customFormat="1" ht="17.100000000000001" customHeight="1" x14ac:dyDescent="0.2">
      <c r="A24" s="4">
        <v>1</v>
      </c>
      <c r="B24" s="22" t="s">
        <v>26</v>
      </c>
      <c r="C24" s="23">
        <f>C25+C26</f>
        <v>26725.000000000004</v>
      </c>
      <c r="D24" s="23">
        <f t="shared" ref="D24" si="6">D25+D26</f>
        <v>26725.000000000004</v>
      </c>
      <c r="E24" s="24">
        <f>E25+E26</f>
        <v>8978.7000000000007</v>
      </c>
      <c r="F24" s="24">
        <f t="shared" ref="F24:K24" si="7">F25+F26</f>
        <v>2930.2</v>
      </c>
      <c r="G24" s="24">
        <f t="shared" si="7"/>
        <v>7100.2</v>
      </c>
      <c r="H24" s="23">
        <f t="shared" si="7"/>
        <v>2426</v>
      </c>
      <c r="I24" s="23">
        <f t="shared" si="7"/>
        <v>2844</v>
      </c>
      <c r="J24" s="24">
        <f t="shared" si="7"/>
        <v>2445.9</v>
      </c>
      <c r="K24" s="23">
        <f t="shared" si="7"/>
        <v>0</v>
      </c>
      <c r="L24" s="44">
        <f>SUM(E24:K24)</f>
        <v>26725.000000000004</v>
      </c>
    </row>
    <row r="25" spans="1:12" s="17" customFormat="1" ht="17.100000000000001" customHeight="1" x14ac:dyDescent="0.2">
      <c r="A25" s="14"/>
      <c r="B25" s="15" t="s">
        <v>15</v>
      </c>
      <c r="C25" s="16">
        <f>D25</f>
        <v>25594.000000000004</v>
      </c>
      <c r="D25" s="16">
        <f>SUM(E25:J25)</f>
        <v>25594.000000000004</v>
      </c>
      <c r="E25" s="34">
        <f>7744.8+502.9</f>
        <v>8247.7000000000007</v>
      </c>
      <c r="F25" s="34">
        <v>2930.2</v>
      </c>
      <c r="G25" s="34">
        <v>6900.2</v>
      </c>
      <c r="H25" s="29">
        <v>2426</v>
      </c>
      <c r="I25" s="29">
        <f>2844-I26</f>
        <v>2744</v>
      </c>
      <c r="J25" s="34">
        <v>2345.9</v>
      </c>
      <c r="K25" s="15"/>
      <c r="L25" s="43"/>
    </row>
    <row r="26" spans="1:12" s="17" customFormat="1" ht="17.100000000000001" customHeight="1" x14ac:dyDescent="0.2">
      <c r="A26" s="14"/>
      <c r="B26" s="15" t="s">
        <v>16</v>
      </c>
      <c r="C26" s="16">
        <f>D26</f>
        <v>1131</v>
      </c>
      <c r="D26" s="16">
        <f>SUM(E26:J26)</f>
        <v>1131</v>
      </c>
      <c r="E26" s="29">
        <v>731</v>
      </c>
      <c r="F26" s="29"/>
      <c r="G26" s="29">
        <v>200</v>
      </c>
      <c r="H26" s="29"/>
      <c r="I26" s="29">
        <v>100</v>
      </c>
      <c r="J26" s="29">
        <v>100</v>
      </c>
      <c r="K26" s="16"/>
      <c r="L26" s="45"/>
    </row>
    <row r="27" spans="1:12" s="3" customFormat="1" ht="17.100000000000001" customHeight="1" x14ac:dyDescent="0.2">
      <c r="A27" s="4">
        <v>2</v>
      </c>
      <c r="B27" s="22" t="s">
        <v>27</v>
      </c>
      <c r="C27" s="23">
        <f>C28+C31+C34+C37</f>
        <v>29648</v>
      </c>
      <c r="D27" s="23">
        <f t="shared" ref="D27:K27" si="8">D28+D31+D34+D37</f>
        <v>29648</v>
      </c>
      <c r="E27" s="23">
        <f t="shared" si="8"/>
        <v>450</v>
      </c>
      <c r="F27" s="24">
        <f t="shared" si="8"/>
        <v>6231.9</v>
      </c>
      <c r="G27" s="23">
        <f t="shared" si="8"/>
        <v>4812</v>
      </c>
      <c r="H27" s="23">
        <f t="shared" si="8"/>
        <v>970</v>
      </c>
      <c r="I27" s="24">
        <f t="shared" si="8"/>
        <v>9249.1</v>
      </c>
      <c r="J27" s="23">
        <f t="shared" si="8"/>
        <v>1680</v>
      </c>
      <c r="K27" s="23">
        <f t="shared" si="8"/>
        <v>6255</v>
      </c>
      <c r="L27" s="44">
        <f>SUM(E27:K27)</f>
        <v>29648</v>
      </c>
    </row>
    <row r="28" spans="1:12" s="13" customFormat="1" ht="17.100000000000001" customHeight="1" x14ac:dyDescent="0.2">
      <c r="A28" s="10" t="s">
        <v>17</v>
      </c>
      <c r="B28" s="18" t="s">
        <v>32</v>
      </c>
      <c r="C28" s="35">
        <f>SUM(C29:C30)</f>
        <v>14928.9</v>
      </c>
      <c r="D28" s="12">
        <f>SUM(E28:K28)</f>
        <v>14928.9</v>
      </c>
      <c r="E28" s="12">
        <f t="shared" ref="E28:I28" si="9">SUM(E29:E30)</f>
        <v>300</v>
      </c>
      <c r="F28" s="35">
        <f t="shared" si="9"/>
        <v>6231.9</v>
      </c>
      <c r="G28" s="12">
        <f t="shared" si="9"/>
        <v>462</v>
      </c>
      <c r="H28" s="12">
        <f t="shared" si="9"/>
        <v>0</v>
      </c>
      <c r="I28" s="12">
        <f t="shared" si="9"/>
        <v>0</v>
      </c>
      <c r="J28" s="12">
        <f>SUM(J29:J30)</f>
        <v>1680</v>
      </c>
      <c r="K28" s="12">
        <f>SUM(K29:K30)</f>
        <v>6255</v>
      </c>
      <c r="L28" s="46"/>
    </row>
    <row r="29" spans="1:12" s="17" customFormat="1" ht="17.100000000000001" customHeight="1" x14ac:dyDescent="0.2">
      <c r="A29" s="14"/>
      <c r="B29" s="15" t="s">
        <v>13</v>
      </c>
      <c r="C29" s="16">
        <f>D29</f>
        <v>3975</v>
      </c>
      <c r="D29" s="16">
        <f>SUM(E29:K29)</f>
        <v>3975</v>
      </c>
      <c r="E29" s="30"/>
      <c r="F29" s="36"/>
      <c r="G29" s="30"/>
      <c r="H29" s="30"/>
      <c r="I29" s="30"/>
      <c r="J29" s="30"/>
      <c r="K29" s="29">
        <f>6255-K30</f>
        <v>3975</v>
      </c>
      <c r="L29" s="43"/>
    </row>
    <row r="30" spans="1:12" s="17" customFormat="1" ht="17.100000000000001" customHeight="1" x14ac:dyDescent="0.2">
      <c r="A30" s="14"/>
      <c r="B30" s="15" t="s">
        <v>14</v>
      </c>
      <c r="C30" s="20">
        <f>D30</f>
        <v>10953.9</v>
      </c>
      <c r="D30" s="16">
        <f>SUM(E30:K30)</f>
        <v>10953.9</v>
      </c>
      <c r="E30" s="29">
        <v>300</v>
      </c>
      <c r="F30" s="37">
        <v>6231.9</v>
      </c>
      <c r="G30" s="29">
        <v>462</v>
      </c>
      <c r="H30" s="29"/>
      <c r="I30" s="29"/>
      <c r="J30" s="29">
        <v>1680</v>
      </c>
      <c r="K30" s="29">
        <v>2280</v>
      </c>
      <c r="L30" s="43"/>
    </row>
    <row r="31" spans="1:12" s="13" customFormat="1" ht="17.100000000000001" customHeight="1" x14ac:dyDescent="0.2">
      <c r="A31" s="10" t="s">
        <v>18</v>
      </c>
      <c r="B31" s="18" t="s">
        <v>39</v>
      </c>
      <c r="C31" s="12">
        <f>SUM(C32:C33)</f>
        <v>4350</v>
      </c>
      <c r="D31" s="12">
        <f>SUM(D32:D33)</f>
        <v>4350</v>
      </c>
      <c r="E31" s="12">
        <f t="shared" ref="E31:F31" si="10">SUM(E32:E33)</f>
        <v>0</v>
      </c>
      <c r="F31" s="12">
        <f t="shared" si="10"/>
        <v>0</v>
      </c>
      <c r="G31" s="33">
        <f>SUM(G32:G33)</f>
        <v>4350</v>
      </c>
      <c r="H31" s="33">
        <f t="shared" ref="H31:K31" si="11">SUM(H32:H33)</f>
        <v>0</v>
      </c>
      <c r="I31" s="33">
        <f t="shared" si="11"/>
        <v>0</v>
      </c>
      <c r="J31" s="33">
        <f t="shared" si="11"/>
        <v>0</v>
      </c>
      <c r="K31" s="33">
        <f t="shared" si="11"/>
        <v>0</v>
      </c>
      <c r="L31" s="42"/>
    </row>
    <row r="32" spans="1:12" s="17" customFormat="1" ht="17.100000000000001" customHeight="1" x14ac:dyDescent="0.2">
      <c r="A32" s="14"/>
      <c r="B32" s="15" t="s">
        <v>13</v>
      </c>
      <c r="C32" s="16"/>
      <c r="D32" s="16"/>
      <c r="E32" s="29"/>
      <c r="F32" s="31"/>
      <c r="G32" s="29"/>
      <c r="H32" s="29"/>
      <c r="I32" s="29"/>
      <c r="J32" s="29"/>
      <c r="K32" s="29"/>
      <c r="L32" s="43"/>
    </row>
    <row r="33" spans="1:12" s="17" customFormat="1" ht="17.100000000000001" customHeight="1" x14ac:dyDescent="0.2">
      <c r="A33" s="14"/>
      <c r="B33" s="15" t="s">
        <v>14</v>
      </c>
      <c r="C33" s="16">
        <f>D33</f>
        <v>4350</v>
      </c>
      <c r="D33" s="16">
        <f>SUM(E33:K33)</f>
        <v>4350</v>
      </c>
      <c r="E33" s="29"/>
      <c r="F33" s="31"/>
      <c r="G33" s="29">
        <v>4350</v>
      </c>
      <c r="H33" s="29"/>
      <c r="I33" s="29"/>
      <c r="J33" s="29"/>
      <c r="K33" s="29"/>
      <c r="L33" s="43"/>
    </row>
    <row r="34" spans="1:12" s="13" customFormat="1" ht="17.100000000000001" customHeight="1" x14ac:dyDescent="0.2">
      <c r="A34" s="10" t="s">
        <v>40</v>
      </c>
      <c r="B34" s="11" t="s">
        <v>44</v>
      </c>
      <c r="C34" s="35">
        <f>C35+C36</f>
        <v>9399.1</v>
      </c>
      <c r="D34" s="12">
        <f>D35+D36</f>
        <v>9399.1</v>
      </c>
      <c r="E34" s="12">
        <f>SUM(E35:E36)</f>
        <v>150</v>
      </c>
      <c r="F34" s="12">
        <f t="shared" ref="F34:H34" si="12">SUM(F35:F36)</f>
        <v>0</v>
      </c>
      <c r="G34" s="12">
        <f t="shared" si="12"/>
        <v>0</v>
      </c>
      <c r="H34" s="12">
        <f t="shared" si="12"/>
        <v>0</v>
      </c>
      <c r="I34" s="35">
        <f>SUM(I35:I36)</f>
        <v>9249.1</v>
      </c>
      <c r="J34" s="12">
        <f t="shared" ref="J34:K34" si="13">SUM(J35:J36)</f>
        <v>0</v>
      </c>
      <c r="K34" s="12">
        <f t="shared" si="13"/>
        <v>0</v>
      </c>
      <c r="L34" s="42"/>
    </row>
    <row r="35" spans="1:12" s="17" customFormat="1" ht="17.100000000000001" customHeight="1" x14ac:dyDescent="0.2">
      <c r="A35" s="14"/>
      <c r="B35" s="15" t="s">
        <v>13</v>
      </c>
      <c r="C35" s="16"/>
      <c r="D35" s="16"/>
      <c r="E35" s="16"/>
      <c r="F35" s="16"/>
      <c r="G35" s="16"/>
      <c r="H35" s="16"/>
      <c r="I35" s="16"/>
      <c r="J35" s="16"/>
      <c r="K35" s="16"/>
      <c r="L35" s="43"/>
    </row>
    <row r="36" spans="1:12" s="17" customFormat="1" ht="17.100000000000001" customHeight="1" x14ac:dyDescent="0.2">
      <c r="A36" s="14"/>
      <c r="B36" s="15" t="s">
        <v>14</v>
      </c>
      <c r="C36" s="16">
        <f>D36</f>
        <v>9399.1</v>
      </c>
      <c r="D36" s="16">
        <f>SUM(E36:I36)</f>
        <v>9399.1</v>
      </c>
      <c r="E36" s="31">
        <v>150</v>
      </c>
      <c r="F36" s="31"/>
      <c r="G36" s="31"/>
      <c r="H36" s="31"/>
      <c r="I36" s="38">
        <v>9249.1</v>
      </c>
      <c r="J36" s="16"/>
      <c r="K36" s="16"/>
      <c r="L36" s="43"/>
    </row>
    <row r="37" spans="1:12" s="17" customFormat="1" ht="17.100000000000001" customHeight="1" x14ac:dyDescent="0.2">
      <c r="A37" s="10" t="s">
        <v>41</v>
      </c>
      <c r="B37" s="11" t="s">
        <v>45</v>
      </c>
      <c r="C37" s="12">
        <f>C38+C39</f>
        <v>970</v>
      </c>
      <c r="D37" s="12">
        <f>D38+D39</f>
        <v>970</v>
      </c>
      <c r="E37" s="12">
        <f t="shared" ref="E37:G37" si="14">SUM(E38:E39)</f>
        <v>0</v>
      </c>
      <c r="F37" s="12">
        <f t="shared" si="14"/>
        <v>0</v>
      </c>
      <c r="G37" s="12">
        <f t="shared" si="14"/>
        <v>0</v>
      </c>
      <c r="H37" s="12">
        <f>SUM(H38:H39)</f>
        <v>970</v>
      </c>
      <c r="I37" s="12">
        <f t="shared" ref="I37:K37" si="15">SUM(I38:I39)</f>
        <v>0</v>
      </c>
      <c r="J37" s="12">
        <f t="shared" si="15"/>
        <v>0</v>
      </c>
      <c r="K37" s="12">
        <f t="shared" si="15"/>
        <v>0</v>
      </c>
      <c r="L37" s="43"/>
    </row>
    <row r="38" spans="1:12" s="17" customFormat="1" ht="17.100000000000001" customHeight="1" x14ac:dyDescent="0.2">
      <c r="A38" s="14"/>
      <c r="B38" s="15" t="s">
        <v>13</v>
      </c>
      <c r="C38" s="25"/>
      <c r="D38" s="25"/>
      <c r="E38" s="25"/>
      <c r="F38" s="25"/>
      <c r="G38" s="25"/>
      <c r="H38" s="25"/>
      <c r="I38" s="25"/>
      <c r="J38" s="25"/>
      <c r="K38" s="25"/>
      <c r="L38" s="43"/>
    </row>
    <row r="39" spans="1:12" s="17" customFormat="1" ht="17.100000000000001" customHeight="1" x14ac:dyDescent="0.2">
      <c r="A39" s="14"/>
      <c r="B39" s="15" t="s">
        <v>14</v>
      </c>
      <c r="C39" s="16">
        <f>D39</f>
        <v>970</v>
      </c>
      <c r="D39" s="16">
        <f>SUM(E39:J39)</f>
        <v>970</v>
      </c>
      <c r="E39" s="25"/>
      <c r="F39" s="25"/>
      <c r="G39" s="25"/>
      <c r="H39" s="32">
        <v>970</v>
      </c>
      <c r="I39" s="25"/>
      <c r="J39" s="16"/>
      <c r="K39" s="25"/>
      <c r="L39" s="43"/>
    </row>
    <row r="40" spans="1:12" s="1" customFormat="1" ht="17.100000000000001" customHeight="1" x14ac:dyDescent="0.2">
      <c r="A40" s="4">
        <v>3</v>
      </c>
      <c r="B40" s="22" t="s">
        <v>19</v>
      </c>
      <c r="C40" s="6"/>
      <c r="D40" s="6"/>
      <c r="E40" s="6"/>
      <c r="F40" s="6"/>
      <c r="G40" s="6"/>
      <c r="H40" s="6"/>
      <c r="I40" s="6"/>
      <c r="J40" s="6"/>
      <c r="K40" s="6"/>
      <c r="L40" s="39"/>
    </row>
    <row r="41" spans="1:12" s="1" customFormat="1" ht="17.100000000000001" customHeight="1" x14ac:dyDescent="0.2">
      <c r="A41" s="19"/>
      <c r="B41" s="7" t="s">
        <v>20</v>
      </c>
      <c r="C41" s="6"/>
      <c r="D41" s="6"/>
      <c r="E41" s="6"/>
      <c r="F41" s="6"/>
      <c r="G41" s="23"/>
      <c r="H41" s="6"/>
      <c r="I41" s="6"/>
      <c r="J41" s="6"/>
      <c r="K41" s="6"/>
      <c r="L41" s="39"/>
    </row>
    <row r="42" spans="1:12" s="1" customFormat="1" ht="17.100000000000001" customHeight="1" x14ac:dyDescent="0.2">
      <c r="A42" s="19"/>
      <c r="B42" s="7" t="s">
        <v>21</v>
      </c>
      <c r="C42" s="6"/>
      <c r="D42" s="6"/>
      <c r="E42" s="6"/>
      <c r="F42" s="6"/>
      <c r="G42" s="23"/>
      <c r="H42" s="6"/>
      <c r="I42" s="6"/>
      <c r="J42" s="6"/>
      <c r="K42" s="6"/>
      <c r="L42" s="39"/>
    </row>
    <row r="43" spans="1:12" s="1" customFormat="1" x14ac:dyDescent="0.2">
      <c r="A43" s="26"/>
      <c r="B43" s="26"/>
      <c r="C43" s="26"/>
      <c r="D43" s="26"/>
      <c r="E43" s="26"/>
      <c r="F43" s="26"/>
      <c r="G43" s="26"/>
      <c r="L43" s="39"/>
    </row>
    <row r="44" spans="1:12" s="1" customFormat="1" x14ac:dyDescent="0.2">
      <c r="A44" s="26"/>
      <c r="B44" s="26"/>
      <c r="C44" s="26"/>
      <c r="D44" s="26"/>
      <c r="E44" s="26"/>
      <c r="F44" s="26"/>
      <c r="G44" s="26"/>
      <c r="L44" s="39"/>
    </row>
    <row r="45" spans="1:12" s="1" customFormat="1" x14ac:dyDescent="0.2">
      <c r="A45" s="26"/>
      <c r="B45" s="26"/>
      <c r="C45" s="26"/>
      <c r="D45" s="26"/>
      <c r="E45" s="26"/>
      <c r="F45" s="26"/>
      <c r="G45" s="26"/>
      <c r="L45" s="39"/>
    </row>
    <row r="46" spans="1:12" s="1" customFormat="1" x14ac:dyDescent="0.2">
      <c r="A46" s="26"/>
      <c r="B46" s="26"/>
      <c r="C46" s="26"/>
      <c r="D46" s="26"/>
      <c r="E46" s="26"/>
      <c r="F46" s="26"/>
      <c r="G46" s="26"/>
      <c r="L46" s="39"/>
    </row>
  </sheetData>
  <mergeCells count="10">
    <mergeCell ref="A1:K1"/>
    <mergeCell ref="A2:G2"/>
    <mergeCell ref="A3:G3"/>
    <mergeCell ref="A4:K4"/>
    <mergeCell ref="I5:K5"/>
    <mergeCell ref="A6:A7"/>
    <mergeCell ref="B6:B7"/>
    <mergeCell ref="C6:C7"/>
    <mergeCell ref="D6:D7"/>
    <mergeCell ref="E6:K6"/>
  </mergeCells>
  <pageMargins left="0.25" right="0.2" top="0.27" bottom="0.24" header="0.2" footer="0.2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AC69A0-E705-44A8-9376-79538EECD317}"/>
</file>

<file path=customXml/itemProps2.xml><?xml version="1.0" encoding="utf-8"?>
<ds:datastoreItem xmlns:ds="http://schemas.openxmlformats.org/officeDocument/2006/customXml" ds:itemID="{21AA2BD0-2D8C-49AA-BAD6-F5193BC8D8A7}"/>
</file>

<file path=customXml/itemProps3.xml><?xml version="1.0" encoding="utf-8"?>
<ds:datastoreItem xmlns:ds="http://schemas.openxmlformats.org/officeDocument/2006/customXml" ds:itemID="{D26C4C6A-F0C9-48AF-AC29-5A84E813B0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 (moi)</vt:lpstr>
    </vt:vector>
  </TitlesOfParts>
  <Company>114 Truong Chinh - Tp Phu Ly - Ha 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HEXA Co.,ltd</dc:creator>
  <cp:lastModifiedBy>Admin</cp:lastModifiedBy>
  <cp:lastPrinted>2022-12-21T09:20:58Z</cp:lastPrinted>
  <dcterms:created xsi:type="dcterms:W3CDTF">2016-03-30T01:13:32Z</dcterms:created>
  <dcterms:modified xsi:type="dcterms:W3CDTF">2024-12-30T09:38:25Z</dcterms:modified>
</cp:coreProperties>
</file>